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555" activeTab="2"/>
  </bookViews>
  <sheets>
    <sheet name="民办" sheetId="1" r:id="rId1"/>
    <sheet name="公办" sheetId="2" r:id="rId2"/>
    <sheet name="总表" sheetId="4" r:id="rId3"/>
  </sheets>
  <calcPr calcId="144525"/>
</workbook>
</file>

<file path=xl/sharedStrings.xml><?xml version="1.0" encoding="utf-8"?>
<sst xmlns="http://schemas.openxmlformats.org/spreadsheetml/2006/main" count="97" uniqueCount="74">
  <si>
    <t>附件2</t>
  </si>
  <si>
    <t>民办托老院床位运营补贴经费发放明细表</t>
  </si>
  <si>
    <t>序号</t>
  </si>
  <si>
    <t>机构名称</t>
  </si>
  <si>
    <t>入住老人数</t>
  </si>
  <si>
    <t>补贴标准   （元/人/月）</t>
  </si>
  <si>
    <t>运营补贴（元）</t>
  </si>
  <si>
    <t>所属乡镇</t>
  </si>
  <si>
    <t>合计（元）</t>
  </si>
  <si>
    <t>康乐托老院</t>
  </si>
  <si>
    <t>滨江街道</t>
  </si>
  <si>
    <t>海门市养老中心</t>
  </si>
  <si>
    <t>四甲镇惠宏托老院</t>
  </si>
  <si>
    <t>四甲镇</t>
  </si>
  <si>
    <t>四甲镇志平托老院</t>
  </si>
  <si>
    <t>四甲诗怡托老院</t>
  </si>
  <si>
    <t>四甲康慈托老院</t>
  </si>
  <si>
    <t>临江镇同济托老院</t>
  </si>
  <si>
    <t xml:space="preserve">临江镇 </t>
  </si>
  <si>
    <t>常乐镇平山托老院</t>
  </si>
  <si>
    <t>常乐镇</t>
  </si>
  <si>
    <t>常乐镇孝孝托老院</t>
  </si>
  <si>
    <t>常乐镇怡心老年公寓</t>
  </si>
  <si>
    <t>常乐长寿托老院</t>
  </si>
  <si>
    <t>常乐镇颐生养老院</t>
  </si>
  <si>
    <t>海门市老年服务中心</t>
  </si>
  <si>
    <t>海门街道</t>
  </si>
  <si>
    <t>海门街道月亮湾老年服务中心</t>
  </si>
  <si>
    <t>海门街道常青藤养护院</t>
  </si>
  <si>
    <t>龙信乐颐荟老年公寓</t>
  </si>
  <si>
    <t>煜雅颐养老年公寓</t>
  </si>
  <si>
    <t>护康护理院</t>
  </si>
  <si>
    <t>愉色而养长者驿家</t>
  </si>
  <si>
    <t>三厂街道爱心托老院</t>
  </si>
  <si>
    <t>三厂街道</t>
  </si>
  <si>
    <t>三厂街道清福托老院</t>
  </si>
  <si>
    <t>三厂街道乐乐托老院</t>
  </si>
  <si>
    <t>三厂街道老年服务中心</t>
  </si>
  <si>
    <t>三厂街道敬民托老院</t>
  </si>
  <si>
    <t>三厂街道中兴享乐园</t>
  </si>
  <si>
    <t>悦来镇和美托老院</t>
  </si>
  <si>
    <t>悦来镇</t>
  </si>
  <si>
    <t>悦来镇夕阳红托老院</t>
  </si>
  <si>
    <t>悦来镇慈心托老院</t>
  </si>
  <si>
    <t>正余镇华荣托老院</t>
  </si>
  <si>
    <t>正余镇</t>
  </si>
  <si>
    <t>正余镇博爱托老院</t>
  </si>
  <si>
    <t>合计</t>
  </si>
  <si>
    <t>附件1</t>
  </si>
  <si>
    <t>公办敬老院床位运营补贴经费发放明细表</t>
  </si>
  <si>
    <t>补贴标准</t>
  </si>
  <si>
    <t>备注</t>
  </si>
  <si>
    <t>三星镇敬老院</t>
  </si>
  <si>
    <t>60元/人/月</t>
  </si>
  <si>
    <t>海门港新区敬老院</t>
  </si>
  <si>
    <t>悦来镇敬老院</t>
  </si>
  <si>
    <t>正余镇敬老院</t>
  </si>
  <si>
    <t>四甲镇敬老院</t>
  </si>
  <si>
    <t>海门街道敬老院</t>
  </si>
  <si>
    <t>三厂街道敬老院</t>
  </si>
  <si>
    <t>临江镇敬老院</t>
  </si>
  <si>
    <t>常乐镇敬老院</t>
  </si>
  <si>
    <t>余东镇敬老院</t>
  </si>
  <si>
    <t>附件3</t>
  </si>
  <si>
    <t>各区镇养老机构床位运营补贴经费发放汇总表</t>
  </si>
  <si>
    <t>区 镇</t>
  </si>
  <si>
    <t>公办敬老院床位    运营补贴经费（元）</t>
  </si>
  <si>
    <t>民办养老机构床位运营补贴经费(元）</t>
  </si>
  <si>
    <t>合 计   （元）</t>
  </si>
  <si>
    <t>三星镇</t>
  </si>
  <si>
    <t>海门港新区</t>
  </si>
  <si>
    <t>临江镇</t>
  </si>
  <si>
    <t>余东镇</t>
  </si>
  <si>
    <t>总计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</si>
</sst>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8"/>
      <name val="黑体"/>
      <charset val="134"/>
    </font>
    <font>
      <sz val="12"/>
      <name val="黑体"/>
      <charset val="134"/>
    </font>
    <font>
      <sz val="12"/>
      <name val="仿宋_GB2312"/>
      <charset val="134"/>
    </font>
    <font>
      <sz val="14"/>
      <name val="黑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1" borderId="7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25" fillId="21" borderId="11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0" fillId="0" borderId="0" xfId="0" applyFont="1"/>
    <xf numFmtId="0" fontId="1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workbookViewId="0">
      <selection activeCell="I8" sqref="I7:I8"/>
    </sheetView>
  </sheetViews>
  <sheetFormatPr defaultColWidth="9" defaultRowHeight="14.25" outlineLevelCol="6"/>
  <cols>
    <col min="1" max="1" width="5.625" customWidth="1"/>
    <col min="2" max="2" width="23.625" customWidth="1"/>
    <col min="3" max="3" width="8" customWidth="1"/>
    <col min="4" max="4" width="12.75" customWidth="1"/>
    <col min="5" max="5" width="9.75" customWidth="1"/>
    <col min="6" max="6" width="11.5" customWidth="1"/>
    <col min="7" max="7" width="12" customWidth="1"/>
  </cols>
  <sheetData>
    <row r="1" ht="18" customHeight="1" spans="1:1">
      <c r="A1" t="s">
        <v>0</v>
      </c>
    </row>
    <row r="2" ht="38.25" customHeight="1" spans="1:7">
      <c r="A2" s="8" t="s">
        <v>1</v>
      </c>
      <c r="B2" s="8"/>
      <c r="C2" s="8"/>
      <c r="D2" s="8"/>
      <c r="E2" s="8"/>
      <c r="F2" s="8"/>
      <c r="G2" s="8"/>
    </row>
    <row r="3" ht="45" customHeight="1" spans="1:7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</row>
    <row r="4" ht="18" customHeight="1" spans="1:7">
      <c r="A4" s="16">
        <v>1</v>
      </c>
      <c r="B4" s="16" t="s">
        <v>9</v>
      </c>
      <c r="C4" s="16">
        <v>69</v>
      </c>
      <c r="D4" s="16">
        <v>60</v>
      </c>
      <c r="E4" s="16">
        <f>C4*D4*12</f>
        <v>49680</v>
      </c>
      <c r="F4" s="17" t="s">
        <v>10</v>
      </c>
      <c r="G4" s="17">
        <v>335520</v>
      </c>
    </row>
    <row r="5" s="1" customFormat="1" ht="18" customHeight="1" spans="1:7">
      <c r="A5" s="16">
        <v>2</v>
      </c>
      <c r="B5" s="16" t="s">
        <v>11</v>
      </c>
      <c r="C5" s="16">
        <v>397</v>
      </c>
      <c r="D5" s="16">
        <v>60</v>
      </c>
      <c r="E5" s="16">
        <f t="shared" ref="E5:E33" si="0">C5*D5*12</f>
        <v>285840</v>
      </c>
      <c r="F5" s="18"/>
      <c r="G5" s="18"/>
    </row>
    <row r="6" s="1" customFormat="1" ht="18" customHeight="1" spans="1:7">
      <c r="A6" s="16">
        <v>3</v>
      </c>
      <c r="B6" s="16" t="s">
        <v>12</v>
      </c>
      <c r="C6" s="16">
        <v>25</v>
      </c>
      <c r="D6" s="16">
        <v>60</v>
      </c>
      <c r="E6" s="16">
        <f t="shared" si="0"/>
        <v>18000</v>
      </c>
      <c r="F6" s="17" t="s">
        <v>13</v>
      </c>
      <c r="G6" s="17">
        <f>E6+E7+E8+E9</f>
        <v>134640</v>
      </c>
    </row>
    <row r="7" s="1" customFormat="1" ht="18" customHeight="1" spans="1:7">
      <c r="A7" s="16">
        <v>4</v>
      </c>
      <c r="B7" s="16" t="s">
        <v>14</v>
      </c>
      <c r="C7" s="16">
        <v>42</v>
      </c>
      <c r="D7" s="16">
        <v>20</v>
      </c>
      <c r="E7" s="16">
        <f t="shared" si="0"/>
        <v>10080</v>
      </c>
      <c r="F7" s="18"/>
      <c r="G7" s="18"/>
    </row>
    <row r="8" s="1" customFormat="1" ht="18" customHeight="1" spans="1:7">
      <c r="A8" s="16">
        <v>5</v>
      </c>
      <c r="B8" s="16" t="s">
        <v>15</v>
      </c>
      <c r="C8" s="16">
        <v>76</v>
      </c>
      <c r="D8" s="16">
        <v>60</v>
      </c>
      <c r="E8" s="16">
        <f t="shared" si="0"/>
        <v>54720</v>
      </c>
      <c r="F8" s="18"/>
      <c r="G8" s="18"/>
    </row>
    <row r="9" s="1" customFormat="1" ht="18" customHeight="1" spans="1:7">
      <c r="A9" s="16">
        <v>6</v>
      </c>
      <c r="B9" s="16" t="s">
        <v>16</v>
      </c>
      <c r="C9" s="16">
        <v>72</v>
      </c>
      <c r="D9" s="16">
        <v>60</v>
      </c>
      <c r="E9" s="16">
        <f t="shared" si="0"/>
        <v>51840</v>
      </c>
      <c r="F9" s="19"/>
      <c r="G9" s="19"/>
    </row>
    <row r="10" s="1" customFormat="1" ht="18" customHeight="1" spans="1:7">
      <c r="A10" s="16">
        <v>7</v>
      </c>
      <c r="B10" s="16" t="s">
        <v>17</v>
      </c>
      <c r="C10" s="16">
        <v>26</v>
      </c>
      <c r="D10" s="16">
        <v>60</v>
      </c>
      <c r="E10" s="16">
        <f t="shared" si="0"/>
        <v>18720</v>
      </c>
      <c r="F10" s="16" t="s">
        <v>18</v>
      </c>
      <c r="G10" s="16">
        <f>E10</f>
        <v>18720</v>
      </c>
    </row>
    <row r="11" s="1" customFormat="1" ht="18" customHeight="1" spans="1:7">
      <c r="A11" s="16">
        <v>8</v>
      </c>
      <c r="B11" s="20" t="s">
        <v>19</v>
      </c>
      <c r="C11" s="16">
        <v>58</v>
      </c>
      <c r="D11" s="16">
        <v>60</v>
      </c>
      <c r="E11" s="16">
        <f t="shared" si="0"/>
        <v>41760</v>
      </c>
      <c r="F11" s="17" t="s">
        <v>20</v>
      </c>
      <c r="G11" s="17">
        <f>E11+E12+E13+E14+E15</f>
        <v>107760</v>
      </c>
    </row>
    <row r="12" s="1" customFormat="1" ht="18" customHeight="1" spans="1:7">
      <c r="A12" s="16">
        <v>9</v>
      </c>
      <c r="B12" s="20" t="s">
        <v>21</v>
      </c>
      <c r="C12" s="16">
        <v>18</v>
      </c>
      <c r="D12" s="16">
        <v>60</v>
      </c>
      <c r="E12" s="16">
        <f t="shared" si="0"/>
        <v>12960</v>
      </c>
      <c r="F12" s="18"/>
      <c r="G12" s="18"/>
    </row>
    <row r="13" s="1" customFormat="1" ht="18" customHeight="1" spans="1:7">
      <c r="A13" s="16">
        <v>10</v>
      </c>
      <c r="B13" s="16" t="s">
        <v>22</v>
      </c>
      <c r="C13" s="16">
        <v>58</v>
      </c>
      <c r="D13" s="16">
        <v>60</v>
      </c>
      <c r="E13" s="16">
        <f t="shared" si="0"/>
        <v>41760</v>
      </c>
      <c r="F13" s="18"/>
      <c r="G13" s="18"/>
    </row>
    <row r="14" s="1" customFormat="1" ht="18" customHeight="1" spans="1:7">
      <c r="A14" s="16">
        <v>11</v>
      </c>
      <c r="B14" s="20" t="s">
        <v>23</v>
      </c>
      <c r="C14" s="16">
        <v>19</v>
      </c>
      <c r="D14" s="16">
        <v>20</v>
      </c>
      <c r="E14" s="16">
        <f t="shared" si="0"/>
        <v>4560</v>
      </c>
      <c r="F14" s="18"/>
      <c r="G14" s="18"/>
    </row>
    <row r="15" s="1" customFormat="1" ht="18" customHeight="1" spans="1:7">
      <c r="A15" s="16">
        <v>12</v>
      </c>
      <c r="B15" s="16" t="s">
        <v>24</v>
      </c>
      <c r="C15" s="16">
        <v>28</v>
      </c>
      <c r="D15" s="16">
        <v>20</v>
      </c>
      <c r="E15" s="16">
        <f t="shared" si="0"/>
        <v>6720</v>
      </c>
      <c r="F15" s="19"/>
      <c r="G15" s="19"/>
    </row>
    <row r="16" s="1" customFormat="1" ht="18" customHeight="1" spans="1:7">
      <c r="A16" s="16">
        <v>13</v>
      </c>
      <c r="B16" s="16" t="s">
        <v>25</v>
      </c>
      <c r="C16" s="16">
        <v>132</v>
      </c>
      <c r="D16" s="16">
        <v>80</v>
      </c>
      <c r="E16" s="16">
        <f t="shared" si="0"/>
        <v>126720</v>
      </c>
      <c r="F16" s="17" t="s">
        <v>26</v>
      </c>
      <c r="G16" s="17">
        <v>468480</v>
      </c>
    </row>
    <row r="17" s="1" customFormat="1" ht="18" customHeight="1" spans="1:7">
      <c r="A17" s="16">
        <v>14</v>
      </c>
      <c r="B17" s="21" t="s">
        <v>27</v>
      </c>
      <c r="C17" s="16">
        <v>109</v>
      </c>
      <c r="D17" s="16">
        <v>60</v>
      </c>
      <c r="E17" s="16">
        <f t="shared" si="0"/>
        <v>78480</v>
      </c>
      <c r="F17" s="18"/>
      <c r="G17" s="18"/>
    </row>
    <row r="18" s="1" customFormat="1" ht="18" customHeight="1" spans="1:7">
      <c r="A18" s="16">
        <v>15</v>
      </c>
      <c r="B18" s="16" t="s">
        <v>28</v>
      </c>
      <c r="C18" s="16">
        <v>87</v>
      </c>
      <c r="D18" s="16">
        <v>60</v>
      </c>
      <c r="E18" s="16">
        <f t="shared" si="0"/>
        <v>62640</v>
      </c>
      <c r="F18" s="18"/>
      <c r="G18" s="18"/>
    </row>
    <row r="19" s="1" customFormat="1" ht="18" customHeight="1" spans="1:7">
      <c r="A19" s="16">
        <v>16</v>
      </c>
      <c r="B19" s="16" t="s">
        <v>29</v>
      </c>
      <c r="C19" s="16">
        <v>177</v>
      </c>
      <c r="D19" s="16">
        <v>60</v>
      </c>
      <c r="E19" s="16">
        <f t="shared" si="0"/>
        <v>127440</v>
      </c>
      <c r="F19" s="18"/>
      <c r="G19" s="18"/>
    </row>
    <row r="20" s="1" customFormat="1" ht="18" customHeight="1" spans="1:7">
      <c r="A20" s="16">
        <v>17</v>
      </c>
      <c r="B20" s="16" t="s">
        <v>30</v>
      </c>
      <c r="C20" s="16">
        <v>32</v>
      </c>
      <c r="D20" s="16">
        <v>60</v>
      </c>
      <c r="E20" s="16">
        <v>38880</v>
      </c>
      <c r="F20" s="18"/>
      <c r="G20" s="18"/>
    </row>
    <row r="21" s="1" customFormat="1" ht="18" customHeight="1" spans="1:7">
      <c r="A21" s="16">
        <v>18</v>
      </c>
      <c r="B21" s="16" t="s">
        <v>31</v>
      </c>
      <c r="C21" s="16">
        <v>37</v>
      </c>
      <c r="D21" s="16">
        <v>60</v>
      </c>
      <c r="E21" s="16">
        <f>C21*60*12</f>
        <v>26640</v>
      </c>
      <c r="F21" s="18"/>
      <c r="G21" s="18"/>
    </row>
    <row r="22" s="1" customFormat="1" ht="18" customHeight="1" spans="1:7">
      <c r="A22" s="16">
        <v>19</v>
      </c>
      <c r="B22" s="22" t="s">
        <v>32</v>
      </c>
      <c r="C22" s="16">
        <v>32</v>
      </c>
      <c r="D22" s="16">
        <v>20</v>
      </c>
      <c r="E22" s="16">
        <f t="shared" si="0"/>
        <v>7680</v>
      </c>
      <c r="F22" s="19"/>
      <c r="G22" s="19"/>
    </row>
    <row r="23" s="1" customFormat="1" ht="18" customHeight="1" spans="1:7">
      <c r="A23" s="16">
        <v>20</v>
      </c>
      <c r="B23" s="16" t="s">
        <v>33</v>
      </c>
      <c r="C23" s="16">
        <v>44</v>
      </c>
      <c r="D23" s="16">
        <v>60</v>
      </c>
      <c r="E23" s="16">
        <f t="shared" si="0"/>
        <v>31680</v>
      </c>
      <c r="F23" s="17" t="s">
        <v>34</v>
      </c>
      <c r="G23" s="17">
        <f>E23+E24+E25+E26+E27+E28</f>
        <v>216720</v>
      </c>
    </row>
    <row r="24" s="1" customFormat="1" ht="18" customHeight="1" spans="1:7">
      <c r="A24" s="16">
        <v>21</v>
      </c>
      <c r="B24" s="16" t="s">
        <v>35</v>
      </c>
      <c r="C24" s="16">
        <v>47</v>
      </c>
      <c r="D24" s="16">
        <v>60</v>
      </c>
      <c r="E24" s="16">
        <f t="shared" si="0"/>
        <v>33840</v>
      </c>
      <c r="F24" s="18"/>
      <c r="G24" s="18"/>
    </row>
    <row r="25" s="1" customFormat="1" ht="19.5" customHeight="1" spans="1:7">
      <c r="A25" s="16">
        <v>22</v>
      </c>
      <c r="B25" s="16" t="s">
        <v>36</v>
      </c>
      <c r="C25" s="16">
        <v>23</v>
      </c>
      <c r="D25" s="16">
        <v>60</v>
      </c>
      <c r="E25" s="16">
        <f t="shared" si="0"/>
        <v>16560</v>
      </c>
      <c r="F25" s="18"/>
      <c r="G25" s="18"/>
    </row>
    <row r="26" s="1" customFormat="1" ht="18" customHeight="1" spans="1:7">
      <c r="A26" s="16">
        <v>23</v>
      </c>
      <c r="B26" s="16" t="s">
        <v>37</v>
      </c>
      <c r="C26" s="16">
        <v>94</v>
      </c>
      <c r="D26" s="16">
        <v>60</v>
      </c>
      <c r="E26" s="16">
        <f t="shared" si="0"/>
        <v>67680</v>
      </c>
      <c r="F26" s="18"/>
      <c r="G26" s="18"/>
    </row>
    <row r="27" s="1" customFormat="1" ht="18" customHeight="1" spans="1:7">
      <c r="A27" s="16">
        <v>24</v>
      </c>
      <c r="B27" s="16" t="s">
        <v>38</v>
      </c>
      <c r="C27" s="16">
        <v>53</v>
      </c>
      <c r="D27" s="16">
        <v>60</v>
      </c>
      <c r="E27" s="16">
        <f t="shared" si="0"/>
        <v>38160</v>
      </c>
      <c r="F27" s="18"/>
      <c r="G27" s="18"/>
    </row>
    <row r="28" s="1" customFormat="1" ht="18" customHeight="1" spans="1:7">
      <c r="A28" s="16">
        <v>25</v>
      </c>
      <c r="B28" s="16" t="s">
        <v>39</v>
      </c>
      <c r="C28" s="16">
        <v>40</v>
      </c>
      <c r="D28" s="16">
        <v>60</v>
      </c>
      <c r="E28" s="16">
        <f t="shared" si="0"/>
        <v>28800</v>
      </c>
      <c r="F28" s="19"/>
      <c r="G28" s="19"/>
    </row>
    <row r="29" s="1" customFormat="1" ht="18" customHeight="1" spans="1:7">
      <c r="A29" s="16">
        <v>26</v>
      </c>
      <c r="B29" s="16" t="s">
        <v>40</v>
      </c>
      <c r="C29" s="16">
        <v>32</v>
      </c>
      <c r="D29" s="16">
        <v>60</v>
      </c>
      <c r="E29" s="16">
        <f t="shared" si="0"/>
        <v>23040</v>
      </c>
      <c r="F29" s="17" t="s">
        <v>41</v>
      </c>
      <c r="G29" s="17">
        <v>93600</v>
      </c>
    </row>
    <row r="30" s="1" customFormat="1" ht="18" customHeight="1" spans="1:7">
      <c r="A30" s="16">
        <v>27</v>
      </c>
      <c r="B30" s="23" t="s">
        <v>42</v>
      </c>
      <c r="C30" s="16">
        <v>51</v>
      </c>
      <c r="D30" s="16">
        <v>60</v>
      </c>
      <c r="E30" s="16">
        <f t="shared" si="0"/>
        <v>36720</v>
      </c>
      <c r="F30" s="18"/>
      <c r="G30" s="18"/>
    </row>
    <row r="31" s="1" customFormat="1" ht="18" customHeight="1" spans="1:7">
      <c r="A31" s="16">
        <v>28</v>
      </c>
      <c r="B31" s="23" t="s">
        <v>43</v>
      </c>
      <c r="C31" s="16">
        <v>47</v>
      </c>
      <c r="D31" s="16">
        <v>60</v>
      </c>
      <c r="E31" s="16">
        <f t="shared" si="0"/>
        <v>33840</v>
      </c>
      <c r="F31" s="19"/>
      <c r="G31" s="19"/>
    </row>
    <row r="32" s="1" customFormat="1" ht="18" customHeight="1" spans="1:7">
      <c r="A32" s="16">
        <v>29</v>
      </c>
      <c r="B32" s="16" t="s">
        <v>44</v>
      </c>
      <c r="C32" s="16">
        <v>13</v>
      </c>
      <c r="D32" s="16">
        <v>20</v>
      </c>
      <c r="E32" s="16">
        <f t="shared" si="0"/>
        <v>3120</v>
      </c>
      <c r="F32" s="17" t="s">
        <v>45</v>
      </c>
      <c r="G32" s="17">
        <f>E32+E33</f>
        <v>103200</v>
      </c>
    </row>
    <row r="33" s="1" customFormat="1" ht="18" customHeight="1" spans="1:7">
      <c r="A33" s="16">
        <v>30</v>
      </c>
      <c r="B33" s="17" t="s">
        <v>46</v>
      </c>
      <c r="C33" s="16">
        <v>139</v>
      </c>
      <c r="D33" s="17">
        <v>60</v>
      </c>
      <c r="E33" s="16">
        <f t="shared" si="0"/>
        <v>100080</v>
      </c>
      <c r="F33" s="18"/>
      <c r="G33" s="18"/>
    </row>
    <row r="34" s="1" customFormat="1" ht="18" customHeight="1" spans="1:7">
      <c r="A34" s="24" t="s">
        <v>47</v>
      </c>
      <c r="B34" s="16"/>
      <c r="C34" s="16">
        <f>SUM(C4:C33)</f>
        <v>2077</v>
      </c>
      <c r="D34" s="16"/>
      <c r="E34" s="16">
        <f>SUM(E4:E33)</f>
        <v>1478640</v>
      </c>
      <c r="F34" s="16"/>
      <c r="G34" s="16">
        <v>1478640</v>
      </c>
    </row>
  </sheetData>
  <mergeCells count="15">
    <mergeCell ref="A2:G2"/>
    <mergeCell ref="F4:F5"/>
    <mergeCell ref="F6:F9"/>
    <mergeCell ref="F11:F15"/>
    <mergeCell ref="F16:F22"/>
    <mergeCell ref="F23:F28"/>
    <mergeCell ref="F29:F31"/>
    <mergeCell ref="F32:F33"/>
    <mergeCell ref="G4:G5"/>
    <mergeCell ref="G6:G9"/>
    <mergeCell ref="G11:G15"/>
    <mergeCell ref="G16:G22"/>
    <mergeCell ref="G23:G28"/>
    <mergeCell ref="G29:G31"/>
    <mergeCell ref="G32:G33"/>
  </mergeCells>
  <pageMargins left="0.354330708661417" right="0.354330708661417" top="0.78740157480315" bottom="0.590551181102362" header="0.511811023622047" footer="0.511811023622047"/>
  <pageSetup paperSize="9" scale="9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I6" sqref="I6"/>
    </sheetView>
  </sheetViews>
  <sheetFormatPr defaultColWidth="9" defaultRowHeight="14.25" outlineLevelCol="5"/>
  <cols>
    <col min="1" max="1" width="6.5" customWidth="1"/>
    <col min="2" max="2" width="23.875" customWidth="1"/>
    <col min="3" max="3" width="11.625" customWidth="1"/>
    <col min="4" max="4" width="15.5" customWidth="1"/>
    <col min="5" max="5" width="13.375" customWidth="1"/>
    <col min="6" max="6" width="9.75" customWidth="1"/>
  </cols>
  <sheetData>
    <row r="1" spans="1:1">
      <c r="A1" t="s">
        <v>48</v>
      </c>
    </row>
    <row r="2" ht="43.5" customHeight="1" spans="1:6">
      <c r="A2" s="8" t="s">
        <v>49</v>
      </c>
      <c r="B2" s="8"/>
      <c r="C2" s="8"/>
      <c r="D2" s="8"/>
      <c r="E2" s="8"/>
      <c r="F2" s="8"/>
    </row>
    <row r="3" ht="44.25" customHeight="1" spans="1:6">
      <c r="A3" s="9" t="s">
        <v>2</v>
      </c>
      <c r="B3" s="9" t="s">
        <v>3</v>
      </c>
      <c r="C3" s="10" t="s">
        <v>4</v>
      </c>
      <c r="D3" s="9" t="s">
        <v>50</v>
      </c>
      <c r="E3" s="10" t="s">
        <v>6</v>
      </c>
      <c r="F3" s="11" t="s">
        <v>51</v>
      </c>
    </row>
    <row r="4" ht="30" customHeight="1" spans="1:6">
      <c r="A4" s="12">
        <v>1</v>
      </c>
      <c r="B4" s="12" t="s">
        <v>52</v>
      </c>
      <c r="C4" s="12">
        <v>176</v>
      </c>
      <c r="D4" s="12" t="s">
        <v>53</v>
      </c>
      <c r="E4" s="12">
        <f>C4*60*12</f>
        <v>126720</v>
      </c>
      <c r="F4" s="12"/>
    </row>
    <row r="5" ht="30" customHeight="1" spans="1:6">
      <c r="A5" s="12">
        <v>2</v>
      </c>
      <c r="B5" s="12" t="s">
        <v>54</v>
      </c>
      <c r="C5" s="12">
        <v>112</v>
      </c>
      <c r="D5" s="12" t="s">
        <v>53</v>
      </c>
      <c r="E5" s="12">
        <f t="shared" ref="E5:E13" si="0">C5*60*12</f>
        <v>80640</v>
      </c>
      <c r="F5" s="12"/>
    </row>
    <row r="6" ht="30" customHeight="1" spans="1:6">
      <c r="A6" s="12">
        <v>3</v>
      </c>
      <c r="B6" s="12" t="s">
        <v>55</v>
      </c>
      <c r="C6" s="12">
        <v>107</v>
      </c>
      <c r="D6" s="12" t="s">
        <v>53</v>
      </c>
      <c r="E6" s="12">
        <f t="shared" si="0"/>
        <v>77040</v>
      </c>
      <c r="F6" s="12"/>
    </row>
    <row r="7" ht="30" customHeight="1" spans="1:6">
      <c r="A7" s="12">
        <v>4</v>
      </c>
      <c r="B7" s="12" t="s">
        <v>56</v>
      </c>
      <c r="C7" s="12">
        <v>49</v>
      </c>
      <c r="D7" s="12" t="s">
        <v>53</v>
      </c>
      <c r="E7" s="12">
        <f t="shared" si="0"/>
        <v>35280</v>
      </c>
      <c r="F7" s="12"/>
    </row>
    <row r="8" ht="30" customHeight="1" spans="1:6">
      <c r="A8" s="12">
        <v>5</v>
      </c>
      <c r="B8" s="12" t="s">
        <v>57</v>
      </c>
      <c r="C8" s="12">
        <v>73</v>
      </c>
      <c r="D8" s="12" t="s">
        <v>53</v>
      </c>
      <c r="E8" s="12">
        <f t="shared" si="0"/>
        <v>52560</v>
      </c>
      <c r="F8" s="12"/>
    </row>
    <row r="9" ht="30" customHeight="1" spans="1:6">
      <c r="A9" s="12">
        <v>6</v>
      </c>
      <c r="B9" s="12" t="s">
        <v>58</v>
      </c>
      <c r="C9" s="12">
        <v>56</v>
      </c>
      <c r="D9" s="12" t="s">
        <v>53</v>
      </c>
      <c r="E9" s="12">
        <f t="shared" si="0"/>
        <v>40320</v>
      </c>
      <c r="F9" s="12"/>
    </row>
    <row r="10" ht="30" customHeight="1" spans="1:6">
      <c r="A10" s="12">
        <v>7</v>
      </c>
      <c r="B10" s="12" t="s">
        <v>59</v>
      </c>
      <c r="C10" s="12">
        <v>23</v>
      </c>
      <c r="D10" s="12" t="s">
        <v>53</v>
      </c>
      <c r="E10" s="12">
        <f t="shared" si="0"/>
        <v>16560</v>
      </c>
      <c r="F10" s="12"/>
    </row>
    <row r="11" ht="30" customHeight="1" spans="1:6">
      <c r="A11" s="12">
        <v>8</v>
      </c>
      <c r="B11" s="13" t="s">
        <v>60</v>
      </c>
      <c r="C11" s="12">
        <v>70</v>
      </c>
      <c r="D11" s="12" t="s">
        <v>53</v>
      </c>
      <c r="E11" s="12">
        <f t="shared" si="0"/>
        <v>50400</v>
      </c>
      <c r="F11" s="14"/>
    </row>
    <row r="12" ht="30" customHeight="1" spans="1:6">
      <c r="A12" s="12">
        <v>9</v>
      </c>
      <c r="B12" s="13" t="s">
        <v>61</v>
      </c>
      <c r="C12" s="12">
        <v>86</v>
      </c>
      <c r="D12" s="12" t="s">
        <v>53</v>
      </c>
      <c r="E12" s="12">
        <f t="shared" si="0"/>
        <v>61920</v>
      </c>
      <c r="F12" s="12"/>
    </row>
    <row r="13" ht="30" customHeight="1" spans="1:6">
      <c r="A13" s="12">
        <v>10</v>
      </c>
      <c r="B13" s="13" t="s">
        <v>62</v>
      </c>
      <c r="C13" s="12">
        <v>72</v>
      </c>
      <c r="D13" s="12" t="s">
        <v>53</v>
      </c>
      <c r="E13" s="12">
        <f t="shared" si="0"/>
        <v>51840</v>
      </c>
      <c r="F13" s="12"/>
    </row>
    <row r="14" ht="30" customHeight="1" spans="1:6">
      <c r="A14" s="12" t="s">
        <v>47</v>
      </c>
      <c r="B14" s="12"/>
      <c r="C14" s="12">
        <f>SUM(C4:C13)</f>
        <v>824</v>
      </c>
      <c r="D14" s="12"/>
      <c r="E14" s="12">
        <f>SUM(E4:E13)</f>
        <v>593280</v>
      </c>
      <c r="F14" s="12"/>
    </row>
  </sheetData>
  <mergeCells count="1">
    <mergeCell ref="A2:F2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H8" sqref="H8"/>
    </sheetView>
  </sheetViews>
  <sheetFormatPr defaultColWidth="9" defaultRowHeight="14.25" outlineLevelCol="5"/>
  <cols>
    <col min="1" max="1" width="7" customWidth="1"/>
    <col min="2" max="2" width="16.25" customWidth="1"/>
    <col min="3" max="3" width="15.375" customWidth="1"/>
    <col min="4" max="4" width="14.875" customWidth="1"/>
    <col min="5" max="5" width="12.875" customWidth="1"/>
    <col min="6" max="6" width="13" customWidth="1"/>
  </cols>
  <sheetData>
    <row r="1" spans="1:1">
      <c r="A1" s="1" t="s">
        <v>63</v>
      </c>
    </row>
    <row r="2" ht="53.25" customHeight="1" spans="1:6">
      <c r="A2" s="2" t="s">
        <v>64</v>
      </c>
      <c r="B2" s="2"/>
      <c r="C2" s="2"/>
      <c r="D2" s="2"/>
      <c r="E2" s="2"/>
      <c r="F2" s="2"/>
    </row>
    <row r="3" ht="66" customHeight="1" spans="1:6">
      <c r="A3" s="3" t="s">
        <v>2</v>
      </c>
      <c r="B3" s="3" t="s">
        <v>65</v>
      </c>
      <c r="C3" s="4" t="s">
        <v>66</v>
      </c>
      <c r="D3" s="4" t="s">
        <v>67</v>
      </c>
      <c r="E3" s="4" t="s">
        <v>68</v>
      </c>
      <c r="F3" s="3" t="s">
        <v>51</v>
      </c>
    </row>
    <row r="4" ht="30" customHeight="1" spans="1:6">
      <c r="A4" s="5">
        <v>1</v>
      </c>
      <c r="B4" s="6" t="s">
        <v>69</v>
      </c>
      <c r="C4" s="6">
        <v>126720</v>
      </c>
      <c r="D4" s="5">
        <v>0</v>
      </c>
      <c r="E4" s="5">
        <f>C4+D4</f>
        <v>126720</v>
      </c>
      <c r="F4" s="5"/>
    </row>
    <row r="5" ht="30" customHeight="1" spans="1:6">
      <c r="A5" s="5">
        <v>2</v>
      </c>
      <c r="B5" s="6" t="s">
        <v>70</v>
      </c>
      <c r="C5" s="6">
        <v>80640</v>
      </c>
      <c r="D5" s="5">
        <v>0</v>
      </c>
      <c r="E5" s="5">
        <f t="shared" ref="E5:E15" si="0">C5+D5</f>
        <v>80640</v>
      </c>
      <c r="F5" s="5"/>
    </row>
    <row r="6" ht="30" customHeight="1" spans="1:6">
      <c r="A6" s="5">
        <v>3</v>
      </c>
      <c r="B6" s="6" t="s">
        <v>41</v>
      </c>
      <c r="C6" s="6">
        <v>77040</v>
      </c>
      <c r="D6" s="5">
        <v>93600</v>
      </c>
      <c r="E6" s="5">
        <f t="shared" si="0"/>
        <v>170640</v>
      </c>
      <c r="F6" s="5"/>
    </row>
    <row r="7" ht="30" customHeight="1" spans="1:6">
      <c r="A7" s="5">
        <v>4</v>
      </c>
      <c r="B7" s="6" t="s">
        <v>45</v>
      </c>
      <c r="C7" s="6">
        <v>35280</v>
      </c>
      <c r="D7" s="5">
        <v>103200</v>
      </c>
      <c r="E7" s="5">
        <f t="shared" si="0"/>
        <v>138480</v>
      </c>
      <c r="F7" s="5"/>
    </row>
    <row r="8" ht="30" customHeight="1" spans="1:6">
      <c r="A8" s="5">
        <v>5</v>
      </c>
      <c r="B8" s="6" t="s">
        <v>13</v>
      </c>
      <c r="C8" s="6">
        <v>52560</v>
      </c>
      <c r="D8" s="5">
        <v>134640</v>
      </c>
      <c r="E8" s="5">
        <f t="shared" si="0"/>
        <v>187200</v>
      </c>
      <c r="F8" s="5"/>
    </row>
    <row r="9" ht="30" customHeight="1" spans="1:6">
      <c r="A9" s="5">
        <v>6</v>
      </c>
      <c r="B9" s="6" t="s">
        <v>26</v>
      </c>
      <c r="C9" s="6">
        <v>40320</v>
      </c>
      <c r="D9" s="5">
        <v>468480</v>
      </c>
      <c r="E9" s="5">
        <f t="shared" si="0"/>
        <v>508800</v>
      </c>
      <c r="F9" s="5"/>
    </row>
    <row r="10" ht="30" customHeight="1" spans="1:6">
      <c r="A10" s="5">
        <v>7</v>
      </c>
      <c r="B10" s="6" t="s">
        <v>34</v>
      </c>
      <c r="C10" s="6">
        <v>16560</v>
      </c>
      <c r="D10" s="5">
        <v>216720</v>
      </c>
      <c r="E10" s="5">
        <f t="shared" si="0"/>
        <v>233280</v>
      </c>
      <c r="F10" s="5"/>
    </row>
    <row r="11" ht="30" customHeight="1" spans="1:6">
      <c r="A11" s="5">
        <v>8</v>
      </c>
      <c r="B11" s="7" t="s">
        <v>71</v>
      </c>
      <c r="C11" s="6">
        <v>50400</v>
      </c>
      <c r="D11" s="5">
        <v>18720</v>
      </c>
      <c r="E11" s="5">
        <f t="shared" si="0"/>
        <v>69120</v>
      </c>
      <c r="F11" s="5"/>
    </row>
    <row r="12" ht="30" customHeight="1" spans="1:6">
      <c r="A12" s="5">
        <v>9</v>
      </c>
      <c r="B12" s="7" t="s">
        <v>20</v>
      </c>
      <c r="C12" s="6">
        <v>61920</v>
      </c>
      <c r="D12" s="5">
        <v>107760</v>
      </c>
      <c r="E12" s="5">
        <f t="shared" si="0"/>
        <v>169680</v>
      </c>
      <c r="F12" s="5"/>
    </row>
    <row r="13" ht="30" customHeight="1" spans="1:6">
      <c r="A13" s="5">
        <v>10</v>
      </c>
      <c r="B13" s="6" t="s">
        <v>10</v>
      </c>
      <c r="C13" s="6">
        <v>0</v>
      </c>
      <c r="D13" s="5">
        <v>335520</v>
      </c>
      <c r="E13" s="5">
        <f t="shared" si="0"/>
        <v>335520</v>
      </c>
      <c r="F13" s="5"/>
    </row>
    <row r="14" ht="30" customHeight="1" spans="1:6">
      <c r="A14" s="5">
        <v>11</v>
      </c>
      <c r="B14" s="7" t="s">
        <v>72</v>
      </c>
      <c r="C14" s="6">
        <v>51840</v>
      </c>
      <c r="D14" s="5">
        <v>0</v>
      </c>
      <c r="E14" s="5">
        <f t="shared" si="0"/>
        <v>51840</v>
      </c>
      <c r="F14" s="5"/>
    </row>
    <row r="15" ht="30" customHeight="1" spans="1:6">
      <c r="A15" s="5" t="s">
        <v>73</v>
      </c>
      <c r="B15" s="5"/>
      <c r="C15" s="5">
        <f>SUM(C4:C14)</f>
        <v>593280</v>
      </c>
      <c r="D15" s="5">
        <f>SUM(D4:D14)</f>
        <v>1478640</v>
      </c>
      <c r="E15" s="5">
        <f t="shared" si="0"/>
        <v>2071920</v>
      </c>
      <c r="F15" s="5"/>
    </row>
  </sheetData>
  <mergeCells count="1">
    <mergeCell ref="A2:F2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民办</vt:lpstr>
      <vt:lpstr>公办</vt:lpstr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此去经年</cp:lastModifiedBy>
  <dcterms:created xsi:type="dcterms:W3CDTF">1996-12-17T01:32:00Z</dcterms:created>
  <cp:lastPrinted>2020-12-18T02:05:00Z</cp:lastPrinted>
  <dcterms:modified xsi:type="dcterms:W3CDTF">2020-12-25T01:22:59Z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